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44" i="1" l="1"/>
  <c r="E3" i="1" l="1"/>
  <c r="E5" i="1"/>
  <c r="E6" i="1"/>
  <c r="E7" i="1"/>
  <c r="E8" i="1"/>
  <c r="E9" i="1"/>
  <c r="E12" i="1"/>
  <c r="E13" i="1"/>
  <c r="E14" i="1"/>
  <c r="E15" i="1"/>
  <c r="E19" i="1"/>
  <c r="E22" i="1"/>
  <c r="E23" i="1"/>
  <c r="E25" i="1"/>
  <c r="E28" i="1"/>
  <c r="E29" i="1"/>
  <c r="E32" i="1"/>
  <c r="E33" i="1"/>
  <c r="E34" i="1"/>
  <c r="E35" i="1"/>
  <c r="E36" i="1"/>
  <c r="E37" i="1"/>
  <c r="E38" i="1"/>
  <c r="E39" i="1"/>
  <c r="E40" i="1"/>
  <c r="E42" i="1"/>
  <c r="E43" i="1"/>
  <c r="E45" i="1"/>
  <c r="E46" i="1"/>
  <c r="E48" i="1"/>
  <c r="E49" i="1"/>
  <c r="E51" i="1"/>
  <c r="E52" i="1"/>
  <c r="E53" i="1"/>
  <c r="E54" i="1"/>
  <c r="E55" i="1"/>
  <c r="E2" i="1"/>
  <c r="D41" i="1"/>
  <c r="E41" i="1" s="1"/>
  <c r="D18" i="1"/>
  <c r="E18" i="1" s="1"/>
  <c r="D4" i="1"/>
  <c r="E4" i="1" s="1"/>
  <c r="D30" i="1"/>
  <c r="E30" i="1" s="1"/>
  <c r="D12" i="1"/>
  <c r="D27" i="1"/>
  <c r="E27" i="1" s="1"/>
  <c r="D10" i="1"/>
  <c r="E10" i="1" s="1"/>
  <c r="C16" i="1"/>
  <c r="C27" i="1"/>
  <c r="C26" i="1"/>
  <c r="C30" i="1"/>
  <c r="C18" i="1"/>
  <c r="C57" i="1"/>
  <c r="C10" i="1"/>
  <c r="D26" i="1" l="1"/>
  <c r="E26" i="1" s="1"/>
  <c r="D16" i="1"/>
  <c r="E16" i="1" s="1"/>
  <c r="D57" i="1" l="1"/>
  <c r="D61" i="1" s="1"/>
  <c r="E57" i="1" l="1"/>
</calcChain>
</file>

<file path=xl/sharedStrings.xml><?xml version="1.0" encoding="utf-8"?>
<sst xmlns="http://schemas.openxmlformats.org/spreadsheetml/2006/main" count="120" uniqueCount="90">
  <si>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</si>
  <si>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</si>
  <si>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</si>
  <si>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</si>
  <si>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</si>
  <si>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</si>
  <si>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</si>
  <si>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</si>
  <si>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</si>
  <si>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</si>
  <si>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</si>
  <si>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</si>
  <si>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</si>
  <si>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</si>
  <si>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</si>
  <si>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</si>
  <si>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</si>
  <si>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</si>
  <si>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</si>
  <si>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</si>
  <si>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</si>
  <si>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</si>
  <si>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</si>
  <si>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</si>
  <si>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</si>
  <si>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</si>
  <si>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</si>
  <si>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r>
      <t xml:space="preserve">Poticanje i sudjelovanje u uređenju grada/općine/mjesta/ </t>
    </r>
    <r>
      <rPr>
        <b/>
        <sz val="10"/>
        <rFont val="Calibri"/>
        <family val="2"/>
        <charset val="238"/>
      </rPr>
      <t>(osim izgradnje komunalne infrastrukture)</t>
    </r>
  </si>
  <si>
    <t>1.1.</t>
  </si>
  <si>
    <t>Manifestacije</t>
  </si>
  <si>
    <t>Kulturno-zabavne</t>
  </si>
  <si>
    <t xml:space="preserve">Sportske manifestacije </t>
  </si>
  <si>
    <t>Ekološke manifestacije</t>
  </si>
  <si>
    <t>Ostale manifestacije</t>
  </si>
  <si>
    <t>Potpore manifestacijama (suorganizacija s drugim subjektima te donacije drugima za manifestacije)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</si>
  <si>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</si>
  <si>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</si>
  <si>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</si>
  <si>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</si>
  <si>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</si>
  <si>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</si>
  <si>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</si>
  <si>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</si>
  <si>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</si>
  <si>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</si>
  <si>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Opće oglašavanje (Oglašavanje u tisku, TV oglašavanje…)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</si>
  <si>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</si>
  <si>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</si>
  <si>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</si>
  <si>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</si>
  <si>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</si>
  <si>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</si>
  <si>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</si>
  <si>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</si>
  <si>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</si>
  <si>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</si>
  <si>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</si>
  <si>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</si>
  <si>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</si>
  <si>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3. 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</si>
  <si>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</si>
  <si>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</si>
  <si>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</si>
  <si>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</si>
  <si>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</si>
  <si>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</si>
  <si>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</si>
  <si>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</si>
  <si>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</si>
  <si>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</si>
  <si>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</si>
  <si>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r>
      <t xml:space="preserve">OSTALO </t>
    </r>
    <r>
      <rPr>
        <sz val="10"/>
        <rFont val="Calibri"/>
        <family val="2"/>
        <charset val="238"/>
      </rPr>
      <t>(planovi razvoja turizma, strateški marketing planovi i ostalo)</t>
    </r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</si>
  <si>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</si>
  <si>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</si>
  <si>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</si>
  <si>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</si>
  <si>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</si>
  <si>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Smeđa signalizacija</t>
  </si>
  <si>
    <t>1.2.</t>
  </si>
  <si>
    <t>Studijska putovanja</t>
  </si>
  <si>
    <t>PRIJENOS VIŠKA U IDUĆU GODINU - POKRIVANJE MANJKA U IDUĆOJ GODINI (SVEUKUPNI PRIHODI UMANJENI ZA SVEUKUPNE RASHODE)</t>
  </si>
  <si>
    <t>Oglašavanje u promotivnim kampanjama javnog i privatnog sektora</t>
  </si>
  <si>
    <t xml:space="preserve">Koordinacija subjekata koji su neposredno ili posredno uključeni u turistički promet </t>
  </si>
  <si>
    <t>Poticanje i pomaganje razvoja turizma na područjima koja nisu turistički razvijena</t>
  </si>
  <si>
    <t>Nagrade i priznanja (Projekt Volim Hrvatsku i ostalo)</t>
  </si>
  <si>
    <t>PLAN 2016</t>
  </si>
  <si>
    <t>OSTVARENO DO 30.06.2016.</t>
  </si>
  <si>
    <t>UKUPNO</t>
  </si>
  <si>
    <t xml:space="preserve">Amortizacija </t>
  </si>
  <si>
    <t>UDIO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</si>
</sst>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Border="1"/>
    <xf numFmtId="4" fontId="5" fillId="0" borderId="1" xfId="0" applyNumberFormat="1" applyFont="1" applyFill="1" applyBorder="1"/>
    <xf numFmtId="4" fontId="2" fillId="0" borderId="0" xfId="0" applyNumberFormat="1" applyFont="1"/>
    <xf numFmtId="4" fontId="2" fillId="5" borderId="1" xfId="0" applyNumberFormat="1" applyFont="1" applyFill="1" applyBorder="1"/>
    <xf numFmtId="4" fontId="2" fillId="0" borderId="1" xfId="0" applyNumberFormat="1" applyFont="1" applyBorder="1"/>
    <xf numFmtId="4" fontId="2" fillId="6" borderId="1" xfId="0" applyNumberFormat="1" applyFont="1" applyFill="1" applyBorder="1" applyAlignment="1">
      <alignment horizontal="center" wrapText="1"/>
    </xf>
    <xf numFmtId="4" fontId="2" fillId="6" borderId="1" xfId="0" applyNumberFormat="1" applyFont="1" applyFill="1" applyBorder="1"/>
    <xf numFmtId="4" fontId="2" fillId="4" borderId="1" xfId="0" applyNumberFormat="1" applyFont="1" applyFill="1" applyBorder="1"/>
    <xf numFmtId="4" fontId="2" fillId="4" borderId="1" xfId="0" applyNumberFormat="1" applyFont="1" applyFill="1" applyBorder="1"/>
    <xf numFmtId="4" fontId="2" fillId="7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="120" zoomScaleNormal="120" workbookViewId="0">
      <selection activeCell="K55" sqref="K55:L55"/>
    </sheetView>
  </sheetViews>
  <sheetFormatPr defaultColWidth="9.140625" defaultRowHeight="12.75" x14ac:dyDescent="0.2"/>
  <cols>
    <col min="1" max="1" width="5.28515625" style="28" bestFit="1" customWidth="1"/>
    <col min="2" max="2" width="51.5703125" style="11" bestFit="1" customWidth="1"/>
    <col min="3" max="3" width="11.28515625" style="6" bestFit="1" customWidth="1"/>
    <col min="4" max="4" width="11.28515625" style="6" customWidth="1"/>
    <col min="5" max="5" width="11.140625" style="38" customWidth="1"/>
    <col min="6" max="16384" width="9.140625" style="6"/>
  </cols>
  <sheetData>
    <row r="1" spans="1:5" s="2" customFormat="1" ht="38.25" x14ac:dyDescent="0.2">
      <c r="A1" s="1" t="s">
        <v>0</v>
      </c>
      <c r="B1" s="1" t="s">
        <v>1</v>
      </c>
      <c r="C1" s="1" t="s">
        <v>85</v>
      </c>
      <c r="D1" s="1" t="s">
        <v>86</v>
      </c>
      <c r="E1" s="41" t="s">
        <v>89</v>
      </c>
    </row>
    <row r="2" spans="1:5" x14ac:dyDescent="0.2">
      <c r="A2" s="3" t="s">
        <v>2</v>
      </c>
      <c r="B2" s="4" t="s">
        <v>3</v>
      </c>
      <c r="C2" s="32">
        <v>50000</v>
      </c>
      <c r="D2" s="32">
        <v>19334.580000000002</v>
      </c>
      <c r="E2" s="40">
        <f>D2/C2*100</f>
        <v>38.669160000000005</v>
      </c>
    </row>
    <row r="3" spans="1:5" x14ac:dyDescent="0.2">
      <c r="A3" s="3" t="s">
        <v>4</v>
      </c>
      <c r="B3" s="4" t="s">
        <v>5</v>
      </c>
      <c r="C3" s="32">
        <v>230000</v>
      </c>
      <c r="D3" s="32">
        <v>84140.9</v>
      </c>
      <c r="E3" s="40">
        <f t="shared" ref="E3:E57" si="0">D3/C3*100</f>
        <v>36.582999999999998</v>
      </c>
    </row>
    <row r="4" spans="1:5" x14ac:dyDescent="0.2">
      <c r="A4" s="3" t="s">
        <v>6</v>
      </c>
      <c r="B4" s="4" t="s">
        <v>7</v>
      </c>
      <c r="C4" s="32">
        <v>225000</v>
      </c>
      <c r="D4" s="32">
        <f>SUM(D5,D6)</f>
        <v>115450</v>
      </c>
      <c r="E4" s="40">
        <f t="shared" si="0"/>
        <v>51.31111111111111</v>
      </c>
    </row>
    <row r="5" spans="1:5" x14ac:dyDescent="0.2">
      <c r="A5" s="3" t="s">
        <v>8</v>
      </c>
      <c r="B5" s="7" t="s">
        <v>9</v>
      </c>
      <c r="C5" s="32">
        <v>120000</v>
      </c>
      <c r="D5" s="32">
        <v>70450</v>
      </c>
      <c r="E5" s="40">
        <f t="shared" si="0"/>
        <v>58.708333333333329</v>
      </c>
    </row>
    <row r="6" spans="1:5" x14ac:dyDescent="0.2">
      <c r="A6" s="3" t="s">
        <v>10</v>
      </c>
      <c r="B6" s="7" t="s">
        <v>11</v>
      </c>
      <c r="C6" s="32">
        <v>105000</v>
      </c>
      <c r="D6" s="32">
        <v>45000</v>
      </c>
      <c r="E6" s="40">
        <f t="shared" si="0"/>
        <v>42.857142857142854</v>
      </c>
    </row>
    <row r="7" spans="1:5" x14ac:dyDescent="0.2">
      <c r="A7" s="3" t="s">
        <v>12</v>
      </c>
      <c r="B7" s="4" t="s">
        <v>13</v>
      </c>
      <c r="C7" s="32">
        <v>314000</v>
      </c>
      <c r="D7" s="32">
        <v>269892.23</v>
      </c>
      <c r="E7" s="40">
        <f t="shared" si="0"/>
        <v>85.952939490445857</v>
      </c>
    </row>
    <row r="8" spans="1:5" ht="25.5" x14ac:dyDescent="0.2">
      <c r="A8" s="29" t="s">
        <v>14</v>
      </c>
      <c r="B8" s="31" t="s">
        <v>15</v>
      </c>
      <c r="C8" s="32">
        <v>5000</v>
      </c>
      <c r="D8" s="32">
        <v>0</v>
      </c>
      <c r="E8" s="40">
        <f t="shared" si="0"/>
        <v>0</v>
      </c>
    </row>
    <row r="9" spans="1:5" x14ac:dyDescent="0.2">
      <c r="A9" s="3" t="s">
        <v>16</v>
      </c>
      <c r="B9" s="4" t="s">
        <v>17</v>
      </c>
      <c r="C9" s="32">
        <v>5000</v>
      </c>
      <c r="D9" s="32">
        <v>11.27</v>
      </c>
      <c r="E9" s="40">
        <f t="shared" si="0"/>
        <v>0.22539999999999999</v>
      </c>
    </row>
    <row r="10" spans="1:5" x14ac:dyDescent="0.2">
      <c r="A10" s="9"/>
      <c r="B10" s="10" t="s">
        <v>18</v>
      </c>
      <c r="C10" s="33">
        <f>SUM(C2,C3,C4,C7,C8,C9)</f>
        <v>829000</v>
      </c>
      <c r="D10" s="33">
        <f>SUM(D2,D3,D4,D7,D8,D9)</f>
        <v>488828.98</v>
      </c>
      <c r="E10" s="42">
        <f t="shared" si="0"/>
        <v>58.966101326899874</v>
      </c>
    </row>
    <row r="11" spans="1:5" s="11" customFormat="1" ht="38.25" x14ac:dyDescent="0.2">
      <c r="A11" s="1" t="s">
        <v>0</v>
      </c>
      <c r="B11" s="1" t="s">
        <v>19</v>
      </c>
      <c r="C11" s="1" t="s">
        <v>85</v>
      </c>
      <c r="D11" s="1" t="s">
        <v>86</v>
      </c>
      <c r="E11" s="42"/>
    </row>
    <row r="12" spans="1:5" x14ac:dyDescent="0.2">
      <c r="A12" s="12" t="s">
        <v>20</v>
      </c>
      <c r="B12" s="13" t="s">
        <v>21</v>
      </c>
      <c r="C12" s="34">
        <v>430000</v>
      </c>
      <c r="D12" s="34">
        <f>SUM(D13,D14,D15)</f>
        <v>237978.22</v>
      </c>
      <c r="E12" s="43">
        <f t="shared" si="0"/>
        <v>55.343772093023262</v>
      </c>
    </row>
    <row r="13" spans="1:5" x14ac:dyDescent="0.2">
      <c r="A13" s="3" t="s">
        <v>2</v>
      </c>
      <c r="B13" s="8" t="s">
        <v>22</v>
      </c>
      <c r="C13" s="32">
        <v>350000</v>
      </c>
      <c r="D13" s="32">
        <v>211904.02</v>
      </c>
      <c r="E13" s="40">
        <f t="shared" si="0"/>
        <v>60.54400571428571</v>
      </c>
    </row>
    <row r="14" spans="1:5" x14ac:dyDescent="0.2">
      <c r="A14" s="3" t="s">
        <v>4</v>
      </c>
      <c r="B14" s="8" t="s">
        <v>23</v>
      </c>
      <c r="C14" s="32">
        <v>80000</v>
      </c>
      <c r="D14" s="32">
        <v>26074.2</v>
      </c>
      <c r="E14" s="40">
        <f t="shared" si="0"/>
        <v>32.592750000000002</v>
      </c>
    </row>
    <row r="15" spans="1:5" x14ac:dyDescent="0.2">
      <c r="A15" s="3" t="s">
        <v>6</v>
      </c>
      <c r="B15" s="8" t="s">
        <v>24</v>
      </c>
      <c r="C15" s="32">
        <v>10000</v>
      </c>
      <c r="D15" s="32"/>
      <c r="E15" s="40">
        <f t="shared" si="0"/>
        <v>0</v>
      </c>
    </row>
    <row r="16" spans="1:5" x14ac:dyDescent="0.2">
      <c r="A16" s="12" t="s">
        <v>25</v>
      </c>
      <c r="B16" s="15" t="s">
        <v>26</v>
      </c>
      <c r="C16" s="34">
        <f>136100+23000+5000</f>
        <v>164100</v>
      </c>
      <c r="D16" s="34">
        <f>SUM(D17,D18,D24,D25)</f>
        <v>173284.96</v>
      </c>
      <c r="E16" s="43">
        <f t="shared" si="0"/>
        <v>105.59717245581962</v>
      </c>
    </row>
    <row r="17" spans="1:5" ht="25.5" x14ac:dyDescent="0.2">
      <c r="A17" s="29" t="s">
        <v>2</v>
      </c>
      <c r="B17" s="17" t="s">
        <v>27</v>
      </c>
      <c r="C17" s="18">
        <v>0</v>
      </c>
      <c r="D17" s="35">
        <v>0</v>
      </c>
      <c r="E17" s="40"/>
    </row>
    <row r="18" spans="1:5" x14ac:dyDescent="0.2">
      <c r="A18" s="16" t="s">
        <v>4</v>
      </c>
      <c r="B18" s="19" t="s">
        <v>29</v>
      </c>
      <c r="C18" s="35">
        <f>136100+23000</f>
        <v>159100</v>
      </c>
      <c r="D18" s="35">
        <f>SUM(D19,D20,D21,D22,D23)</f>
        <v>173284.96</v>
      </c>
      <c r="E18" s="40">
        <f t="shared" si="0"/>
        <v>108.91575109993714</v>
      </c>
    </row>
    <row r="19" spans="1:5" x14ac:dyDescent="0.2">
      <c r="A19" s="16" t="s">
        <v>43</v>
      </c>
      <c r="B19" s="20" t="s">
        <v>30</v>
      </c>
      <c r="C19" s="35">
        <v>131600</v>
      </c>
      <c r="D19" s="37">
        <v>168396.96</v>
      </c>
      <c r="E19" s="40">
        <f t="shared" si="0"/>
        <v>127.96121580547113</v>
      </c>
    </row>
    <row r="20" spans="1:5" x14ac:dyDescent="0.2">
      <c r="A20" s="16" t="s">
        <v>44</v>
      </c>
      <c r="B20" s="20" t="s">
        <v>31</v>
      </c>
      <c r="C20" s="18">
        <v>0</v>
      </c>
      <c r="D20" s="18">
        <v>0</v>
      </c>
      <c r="E20" s="40"/>
    </row>
    <row r="21" spans="1:5" x14ac:dyDescent="0.2">
      <c r="A21" s="16" t="s">
        <v>46</v>
      </c>
      <c r="B21" s="20" t="s">
        <v>32</v>
      </c>
      <c r="C21" s="18">
        <v>0</v>
      </c>
      <c r="D21" s="18">
        <v>0</v>
      </c>
      <c r="E21" s="40"/>
    </row>
    <row r="22" spans="1:5" x14ac:dyDescent="0.2">
      <c r="A22" s="16" t="s">
        <v>48</v>
      </c>
      <c r="B22" s="20" t="s">
        <v>33</v>
      </c>
      <c r="C22" s="35">
        <v>15000</v>
      </c>
      <c r="D22" s="35">
        <v>0</v>
      </c>
      <c r="E22" s="40">
        <f t="shared" si="0"/>
        <v>0</v>
      </c>
    </row>
    <row r="23" spans="1:5" ht="25.5" x14ac:dyDescent="0.2">
      <c r="A23" s="29" t="s">
        <v>50</v>
      </c>
      <c r="B23" s="20" t="s">
        <v>34</v>
      </c>
      <c r="C23" s="35">
        <v>27500</v>
      </c>
      <c r="D23" s="37">
        <v>4888</v>
      </c>
      <c r="E23" s="40">
        <f t="shared" si="0"/>
        <v>17.774545454545454</v>
      </c>
    </row>
    <row r="24" spans="1:5" x14ac:dyDescent="0.2">
      <c r="A24" s="16" t="s">
        <v>6</v>
      </c>
      <c r="B24" s="19" t="s">
        <v>35</v>
      </c>
      <c r="C24" s="18">
        <v>0</v>
      </c>
      <c r="D24" s="18">
        <v>0</v>
      </c>
      <c r="E24" s="40"/>
    </row>
    <row r="25" spans="1:5" x14ac:dyDescent="0.2">
      <c r="A25" s="16" t="s">
        <v>12</v>
      </c>
      <c r="B25" s="21" t="s">
        <v>36</v>
      </c>
      <c r="C25" s="35">
        <v>5000</v>
      </c>
      <c r="D25" s="35">
        <v>0</v>
      </c>
      <c r="E25" s="40">
        <f t="shared" si="0"/>
        <v>0</v>
      </c>
    </row>
    <row r="26" spans="1:5" x14ac:dyDescent="0.2">
      <c r="A26" s="12" t="s">
        <v>37</v>
      </c>
      <c r="B26" s="15" t="s">
        <v>38</v>
      </c>
      <c r="C26" s="34">
        <f>104500+34800+3000+2800</f>
        <v>145100</v>
      </c>
      <c r="D26" s="34">
        <f>SUM(D27,D30,D36)</f>
        <v>44754.37</v>
      </c>
      <c r="E26" s="43">
        <f t="shared" si="0"/>
        <v>30.843811164713991</v>
      </c>
    </row>
    <row r="27" spans="1:5" x14ac:dyDescent="0.2">
      <c r="A27" s="22" t="s">
        <v>2</v>
      </c>
      <c r="B27" s="23" t="s">
        <v>39</v>
      </c>
      <c r="C27" s="36">
        <f>33500+2800</f>
        <v>36300</v>
      </c>
      <c r="D27" s="36">
        <f>SUM(D28,D29)</f>
        <v>0</v>
      </c>
      <c r="E27" s="40">
        <f t="shared" si="0"/>
        <v>0</v>
      </c>
    </row>
    <row r="28" spans="1:5" x14ac:dyDescent="0.2">
      <c r="A28" s="3" t="s">
        <v>28</v>
      </c>
      <c r="B28" s="8" t="s">
        <v>40</v>
      </c>
      <c r="C28" s="32">
        <v>12800</v>
      </c>
      <c r="D28" s="32">
        <v>0</v>
      </c>
      <c r="E28" s="40">
        <f t="shared" si="0"/>
        <v>0</v>
      </c>
    </row>
    <row r="29" spans="1:5" x14ac:dyDescent="0.2">
      <c r="A29" s="3" t="s">
        <v>78</v>
      </c>
      <c r="B29" s="8" t="s">
        <v>41</v>
      </c>
      <c r="C29" s="32">
        <v>23500</v>
      </c>
      <c r="D29" s="32">
        <v>0</v>
      </c>
      <c r="E29" s="40">
        <f t="shared" si="0"/>
        <v>0</v>
      </c>
    </row>
    <row r="30" spans="1:5" x14ac:dyDescent="0.2">
      <c r="A30" s="22" t="s">
        <v>4</v>
      </c>
      <c r="B30" s="23" t="s">
        <v>42</v>
      </c>
      <c r="C30" s="36">
        <f>71000+34800+3000</f>
        <v>108800</v>
      </c>
      <c r="D30" s="36">
        <f>SUM(D31,D32,D33,D34,D35)</f>
        <v>44754.37</v>
      </c>
      <c r="E30" s="40">
        <f t="shared" si="0"/>
        <v>41.134531250000002</v>
      </c>
    </row>
    <row r="31" spans="1:5" ht="25.5" x14ac:dyDescent="0.2">
      <c r="A31" s="29" t="s">
        <v>43</v>
      </c>
      <c r="B31" s="8" t="s">
        <v>81</v>
      </c>
      <c r="C31" s="5">
        <v>0</v>
      </c>
      <c r="D31" s="5">
        <v>0</v>
      </c>
      <c r="E31" s="40"/>
    </row>
    <row r="32" spans="1:5" x14ac:dyDescent="0.2">
      <c r="A32" s="3" t="s">
        <v>44</v>
      </c>
      <c r="B32" s="8" t="s">
        <v>45</v>
      </c>
      <c r="C32" s="32">
        <v>4000</v>
      </c>
      <c r="D32" s="32">
        <v>2779.69</v>
      </c>
      <c r="E32" s="40">
        <f t="shared" si="0"/>
        <v>69.492249999999999</v>
      </c>
    </row>
    <row r="33" spans="1:5" x14ac:dyDescent="0.2">
      <c r="A33" s="3" t="s">
        <v>46</v>
      </c>
      <c r="B33" s="8" t="s">
        <v>47</v>
      </c>
      <c r="C33" s="32">
        <v>60000</v>
      </c>
      <c r="D33" s="32">
        <v>41974.68</v>
      </c>
      <c r="E33" s="40">
        <f t="shared" si="0"/>
        <v>69.957800000000006</v>
      </c>
    </row>
    <row r="34" spans="1:5" x14ac:dyDescent="0.2">
      <c r="A34" s="3" t="s">
        <v>48</v>
      </c>
      <c r="B34" s="8" t="s">
        <v>49</v>
      </c>
      <c r="C34" s="32">
        <v>37800</v>
      </c>
      <c r="D34" s="32">
        <v>0</v>
      </c>
      <c r="E34" s="40">
        <f t="shared" si="0"/>
        <v>0</v>
      </c>
    </row>
    <row r="35" spans="1:5" x14ac:dyDescent="0.2">
      <c r="A35" s="3" t="s">
        <v>50</v>
      </c>
      <c r="B35" s="8" t="s">
        <v>51</v>
      </c>
      <c r="C35" s="32">
        <v>2000</v>
      </c>
      <c r="D35" s="32">
        <v>0</v>
      </c>
      <c r="E35" s="40">
        <f t="shared" si="0"/>
        <v>0</v>
      </c>
    </row>
    <row r="36" spans="1:5" x14ac:dyDescent="0.2">
      <c r="A36" s="3" t="s">
        <v>6</v>
      </c>
      <c r="B36" s="19" t="s">
        <v>77</v>
      </c>
      <c r="C36" s="32">
        <v>5000</v>
      </c>
      <c r="D36" s="32">
        <v>0</v>
      </c>
      <c r="E36" s="40">
        <f t="shared" si="0"/>
        <v>0</v>
      </c>
    </row>
    <row r="37" spans="1:5" x14ac:dyDescent="0.2">
      <c r="A37" s="12" t="s">
        <v>52</v>
      </c>
      <c r="B37" s="15" t="s">
        <v>53</v>
      </c>
      <c r="C37" s="34">
        <v>24000</v>
      </c>
      <c r="D37" s="44">
        <v>0</v>
      </c>
      <c r="E37" s="43">
        <f t="shared" si="0"/>
        <v>0</v>
      </c>
    </row>
    <row r="38" spans="1:5" ht="25.5" x14ac:dyDescent="0.2">
      <c r="A38" s="29" t="s">
        <v>2</v>
      </c>
      <c r="B38" s="8" t="s">
        <v>54</v>
      </c>
      <c r="C38" s="32">
        <v>15000</v>
      </c>
      <c r="D38" s="32">
        <v>0</v>
      </c>
      <c r="E38" s="40">
        <f t="shared" si="0"/>
        <v>0</v>
      </c>
    </row>
    <row r="39" spans="1:5" x14ac:dyDescent="0.2">
      <c r="A39" s="3" t="s">
        <v>4</v>
      </c>
      <c r="B39" s="8" t="s">
        <v>79</v>
      </c>
      <c r="C39" s="32">
        <v>5000</v>
      </c>
      <c r="D39" s="32">
        <v>0</v>
      </c>
      <c r="E39" s="40">
        <f t="shared" si="0"/>
        <v>0</v>
      </c>
    </row>
    <row r="40" spans="1:5" x14ac:dyDescent="0.2">
      <c r="A40" s="3" t="s">
        <v>6</v>
      </c>
      <c r="B40" s="8" t="s">
        <v>55</v>
      </c>
      <c r="C40" s="32">
        <v>4000</v>
      </c>
      <c r="D40" s="32">
        <v>0</v>
      </c>
      <c r="E40" s="40">
        <f t="shared" si="0"/>
        <v>0</v>
      </c>
    </row>
    <row r="41" spans="1:5" x14ac:dyDescent="0.2">
      <c r="A41" s="12" t="s">
        <v>56</v>
      </c>
      <c r="B41" s="15" t="s">
        <v>57</v>
      </c>
      <c r="C41" s="34">
        <v>27800</v>
      </c>
      <c r="D41" s="39">
        <f>SUM(D42,D43,D44)</f>
        <v>23600</v>
      </c>
      <c r="E41" s="43">
        <f t="shared" si="0"/>
        <v>84.892086330935257</v>
      </c>
    </row>
    <row r="42" spans="1:5" x14ac:dyDescent="0.2">
      <c r="A42" s="3" t="s">
        <v>2</v>
      </c>
      <c r="B42" s="8" t="s">
        <v>58</v>
      </c>
      <c r="C42" s="32">
        <v>24800</v>
      </c>
      <c r="D42" s="32">
        <v>23600</v>
      </c>
      <c r="E42" s="40">
        <f t="shared" si="0"/>
        <v>95.161290322580655</v>
      </c>
    </row>
    <row r="43" spans="1:5" ht="25.5" x14ac:dyDescent="0.2">
      <c r="A43" s="29" t="s">
        <v>4</v>
      </c>
      <c r="B43" s="8" t="s">
        <v>82</v>
      </c>
      <c r="C43" s="32">
        <v>3000</v>
      </c>
      <c r="D43" s="32">
        <v>0</v>
      </c>
      <c r="E43" s="40">
        <f t="shared" si="0"/>
        <v>0</v>
      </c>
    </row>
    <row r="44" spans="1:5" x14ac:dyDescent="0.2">
      <c r="A44" s="3" t="s">
        <v>59</v>
      </c>
      <c r="B44" s="8" t="s">
        <v>84</v>
      </c>
      <c r="C44" s="5">
        <v>0</v>
      </c>
      <c r="D44" s="5">
        <v>0</v>
      </c>
      <c r="E44" s="40" t="e">
        <f t="shared" si="0"/>
        <v>#DIV/0!</v>
      </c>
    </row>
    <row r="45" spans="1:5" x14ac:dyDescent="0.2">
      <c r="A45" s="12" t="s">
        <v>60</v>
      </c>
      <c r="B45" s="24" t="s">
        <v>61</v>
      </c>
      <c r="C45" s="34">
        <v>15000</v>
      </c>
      <c r="D45" s="34">
        <v>0</v>
      </c>
      <c r="E45" s="43">
        <f t="shared" si="0"/>
        <v>0</v>
      </c>
    </row>
    <row r="46" spans="1:5" x14ac:dyDescent="0.2">
      <c r="A46" s="3" t="s">
        <v>2</v>
      </c>
      <c r="B46" s="21" t="s">
        <v>62</v>
      </c>
      <c r="C46" s="32">
        <v>6000</v>
      </c>
      <c r="D46" s="32">
        <v>0</v>
      </c>
      <c r="E46" s="40">
        <f t="shared" si="0"/>
        <v>0</v>
      </c>
    </row>
    <row r="47" spans="1:5" x14ac:dyDescent="0.2">
      <c r="A47" s="3" t="s">
        <v>4</v>
      </c>
      <c r="B47" s="8" t="s">
        <v>63</v>
      </c>
      <c r="C47" s="5"/>
      <c r="D47" s="5">
        <v>0</v>
      </c>
      <c r="E47" s="40"/>
    </row>
    <row r="48" spans="1:5" x14ac:dyDescent="0.2">
      <c r="A48" s="3" t="s">
        <v>6</v>
      </c>
      <c r="B48" s="8" t="s">
        <v>64</v>
      </c>
      <c r="C48" s="32">
        <v>1000</v>
      </c>
      <c r="D48" s="32">
        <v>0</v>
      </c>
      <c r="E48" s="40">
        <f t="shared" si="0"/>
        <v>0</v>
      </c>
    </row>
    <row r="49" spans="1:5" x14ac:dyDescent="0.2">
      <c r="A49" s="3" t="s">
        <v>12</v>
      </c>
      <c r="B49" s="8" t="s">
        <v>65</v>
      </c>
      <c r="C49" s="32">
        <v>2000</v>
      </c>
      <c r="D49" s="32">
        <v>0</v>
      </c>
      <c r="E49" s="40">
        <f t="shared" si="0"/>
        <v>0</v>
      </c>
    </row>
    <row r="50" spans="1:5" x14ac:dyDescent="0.2">
      <c r="A50" s="3" t="s">
        <v>14</v>
      </c>
      <c r="B50" s="8" t="s">
        <v>66</v>
      </c>
      <c r="C50" s="5"/>
      <c r="D50" s="5">
        <v>0</v>
      </c>
      <c r="E50" s="40"/>
    </row>
    <row r="51" spans="1:5" ht="25.5" x14ac:dyDescent="0.2">
      <c r="A51" s="29" t="s">
        <v>16</v>
      </c>
      <c r="B51" s="8" t="s">
        <v>67</v>
      </c>
      <c r="C51" s="32">
        <v>6000</v>
      </c>
      <c r="D51" s="32">
        <v>0</v>
      </c>
      <c r="E51" s="40">
        <f t="shared" si="0"/>
        <v>0</v>
      </c>
    </row>
    <row r="52" spans="1:5" x14ac:dyDescent="0.2">
      <c r="A52" s="12" t="s">
        <v>68</v>
      </c>
      <c r="B52" s="15" t="s">
        <v>69</v>
      </c>
      <c r="C52" s="34">
        <v>2000</v>
      </c>
      <c r="D52" s="34">
        <v>0</v>
      </c>
      <c r="E52" s="43">
        <f t="shared" si="0"/>
        <v>0</v>
      </c>
    </row>
    <row r="53" spans="1:5" ht="25.5" x14ac:dyDescent="0.2">
      <c r="A53" s="29" t="s">
        <v>2</v>
      </c>
      <c r="B53" s="8" t="s">
        <v>83</v>
      </c>
      <c r="C53" s="32">
        <v>2000</v>
      </c>
      <c r="D53" s="32">
        <v>0</v>
      </c>
      <c r="E53" s="40">
        <f t="shared" si="0"/>
        <v>0</v>
      </c>
    </row>
    <row r="54" spans="1:5" ht="25.5" x14ac:dyDescent="0.2">
      <c r="A54" s="30" t="s">
        <v>70</v>
      </c>
      <c r="B54" s="15" t="s">
        <v>71</v>
      </c>
      <c r="C54" s="34">
        <v>5000</v>
      </c>
      <c r="D54" s="34">
        <v>0</v>
      </c>
      <c r="E54" s="43">
        <f t="shared" si="0"/>
        <v>0</v>
      </c>
    </row>
    <row r="55" spans="1:5" x14ac:dyDescent="0.2">
      <c r="A55" s="12" t="s">
        <v>72</v>
      </c>
      <c r="B55" s="15" t="s">
        <v>73</v>
      </c>
      <c r="C55" s="34">
        <v>16000</v>
      </c>
      <c r="D55" s="34">
        <v>0</v>
      </c>
      <c r="E55" s="43">
        <f t="shared" si="0"/>
        <v>0</v>
      </c>
    </row>
    <row r="56" spans="1:5" ht="25.5" x14ac:dyDescent="0.2">
      <c r="A56" s="30" t="s">
        <v>74</v>
      </c>
      <c r="B56" s="24" t="s">
        <v>75</v>
      </c>
      <c r="C56" s="14">
        <v>0</v>
      </c>
      <c r="D56" s="14">
        <v>0</v>
      </c>
      <c r="E56" s="43"/>
    </row>
    <row r="57" spans="1:5" x14ac:dyDescent="0.2">
      <c r="A57" s="9"/>
      <c r="B57" s="10" t="s">
        <v>76</v>
      </c>
      <c r="C57" s="33">
        <f>SUM(C12,C16,C26,C37,C41,C45,C52,C54,C55,C56)</f>
        <v>829000</v>
      </c>
      <c r="D57" s="33">
        <f>SUM(D12,D16,D26,D37,D41,D45,D52,D54,D55,D56)</f>
        <v>479617.55</v>
      </c>
      <c r="E57" s="45">
        <f t="shared" si="0"/>
        <v>57.854951749095292</v>
      </c>
    </row>
    <row r="58" spans="1:5" ht="38.25" x14ac:dyDescent="0.2">
      <c r="A58" s="25"/>
      <c r="B58" s="26" t="s">
        <v>80</v>
      </c>
      <c r="C58" s="27"/>
      <c r="D58" s="27"/>
      <c r="E58" s="43"/>
    </row>
    <row r="60" spans="1:5" x14ac:dyDescent="0.2">
      <c r="B60" s="11" t="s">
        <v>88</v>
      </c>
      <c r="D60" s="38">
        <v>32255.62</v>
      </c>
    </row>
    <row r="61" spans="1:5" x14ac:dyDescent="0.2">
      <c r="B61" s="11" t="s">
        <v>87</v>
      </c>
      <c r="D61" s="38">
        <f>SUM(D57:D60)</f>
        <v>511873.17</v>
      </c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&amp;CFINANCIJSKI PLAN TURISTIČKE ZAJEDNICE GRADA/OPĆINE/MJESTA ZA 2013.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2022-02-23T10:13:24Z</dcterms:modified>
</cp:coreProperties>
</file>